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ain\Documents\PLONGEE\SAINT-DIE  Plongée\subvention\compta 2020\"/>
    </mc:Choice>
  </mc:AlternateContent>
  <xr:revisionPtr revIDLastSave="0" documentId="13_ncr:1_{9FC99B92-E5F7-4A23-ABC8-050DD1826B4F}" xr6:coauthVersionLast="36" xr6:coauthVersionMax="36" xr10:uidLastSave="{00000000-0000-0000-0000-000000000000}"/>
  <bookViews>
    <workbookView xWindow="120" yWindow="135" windowWidth="23715" windowHeight="9795" xr2:uid="{00000000-000D-0000-FFFF-FFFF00000000}"/>
  </bookViews>
  <sheets>
    <sheet name="BUDGET 2020" sheetId="1" r:id="rId1"/>
    <sheet name="BUDGET PREVISIONNEL 2021" sheetId="3" r:id="rId2"/>
  </sheets>
  <definedNames>
    <definedName name="_xlnm.Print_Area" localSheetId="0">'BUDGET 2020'!$A$2:$G$47</definedName>
    <definedName name="_xlnm.Print_Area" localSheetId="1">'BUDGET PREVISIONNEL 2021'!$A$2:$G$46</definedName>
  </definedNames>
  <calcPr calcId="191029"/>
</workbook>
</file>

<file path=xl/calcChain.xml><?xml version="1.0" encoding="utf-8"?>
<calcChain xmlns="http://schemas.openxmlformats.org/spreadsheetml/2006/main">
  <c r="B26" i="3" l="1"/>
  <c r="B44" i="3"/>
  <c r="G42" i="3"/>
  <c r="G44" i="3" s="1"/>
  <c r="F42" i="3"/>
  <c r="F44" i="3" s="1"/>
  <c r="C42" i="3"/>
  <c r="C44" i="3" s="1"/>
  <c r="B42" i="3"/>
  <c r="G32" i="3"/>
  <c r="F32" i="3"/>
  <c r="C30" i="3"/>
  <c r="B30" i="3"/>
  <c r="C26" i="3"/>
  <c r="G25" i="3"/>
  <c r="F25" i="3"/>
  <c r="C21" i="3"/>
  <c r="B21" i="3"/>
  <c r="G14" i="3"/>
  <c r="F14" i="3"/>
  <c r="C14" i="3"/>
  <c r="B14" i="3"/>
  <c r="G5" i="3"/>
  <c r="F5" i="3"/>
  <c r="C5" i="3"/>
  <c r="B5" i="3"/>
  <c r="F35" i="3" l="1"/>
  <c r="F40" i="3" s="1"/>
  <c r="F46" i="3" s="1"/>
  <c r="G35" i="3"/>
  <c r="G40" i="3" s="1"/>
  <c r="G46" i="3" s="1"/>
  <c r="C35" i="3"/>
  <c r="B35" i="3"/>
  <c r="F14" i="1"/>
  <c r="F5" i="1"/>
  <c r="C42" i="1"/>
  <c r="G42" i="1"/>
  <c r="B38" i="3" l="1"/>
  <c r="B40" i="3" s="1"/>
  <c r="B46" i="3" s="1"/>
  <c r="C38" i="3"/>
  <c r="C40" i="3" s="1"/>
  <c r="C46" i="3" s="1"/>
  <c r="G5" i="1"/>
  <c r="F32" i="1"/>
  <c r="G32" i="1"/>
  <c r="G25" i="1"/>
  <c r="G14" i="1"/>
  <c r="B30" i="1"/>
  <c r="B26" i="1"/>
  <c r="B21" i="1"/>
  <c r="B14" i="1"/>
  <c r="B5" i="1"/>
  <c r="C30" i="1"/>
  <c r="C26" i="1"/>
  <c r="C21" i="1"/>
  <c r="C14" i="1"/>
  <c r="C5" i="1"/>
  <c r="F42" i="1"/>
  <c r="F25" i="1"/>
  <c r="B44" i="1"/>
  <c r="B42" i="1"/>
  <c r="G44" i="1" l="1"/>
  <c r="F44" i="1"/>
  <c r="B35" i="1"/>
  <c r="F35" i="1"/>
  <c r="F40" i="1" s="1"/>
  <c r="F46" i="1" l="1"/>
  <c r="B38" i="1"/>
  <c r="G35" i="1"/>
  <c r="C35" i="1"/>
  <c r="C44" i="1"/>
  <c r="C38" i="1" l="1"/>
  <c r="C40" i="1" s="1"/>
  <c r="C46" i="1" s="1"/>
  <c r="G40" i="1"/>
  <c r="G46" i="1" s="1"/>
  <c r="B46" i="1"/>
  <c r="B40" i="1"/>
</calcChain>
</file>

<file path=xl/sharedStrings.xml><?xml version="1.0" encoding="utf-8"?>
<sst xmlns="http://schemas.openxmlformats.org/spreadsheetml/2006/main" count="113" uniqueCount="52">
  <si>
    <t>CHARGES</t>
  </si>
  <si>
    <t>PRODUITS</t>
  </si>
  <si>
    <t>ACHATS</t>
  </si>
  <si>
    <t>VENTES</t>
  </si>
  <si>
    <t>Achat matériel</t>
  </si>
  <si>
    <t>Autres fournitures</t>
  </si>
  <si>
    <t>SERVICES EXTERIEURS</t>
  </si>
  <si>
    <t>SUBVENTION</t>
  </si>
  <si>
    <t>FFESSM</t>
  </si>
  <si>
    <t>AUTRES SERVICES EXTERIEURS</t>
  </si>
  <si>
    <t>Services bancaires</t>
  </si>
  <si>
    <t>AUTRES PRODUITS DE GESTION COURANTE</t>
  </si>
  <si>
    <t>COMMUNICATION</t>
  </si>
  <si>
    <t>FRAIS GENERAUX</t>
  </si>
  <si>
    <t>Site Internet</t>
  </si>
  <si>
    <t>PRODUITS EXCEPTIONNELS</t>
  </si>
  <si>
    <t>SOUS-TOTAL</t>
  </si>
  <si>
    <r>
      <rPr>
        <b/>
        <sz val="11"/>
        <color indexed="8"/>
        <rFont val="Calibri"/>
        <family val="2"/>
        <scheme val="minor"/>
      </rPr>
      <t>AIDE EN NATURE</t>
    </r>
    <r>
      <rPr>
        <sz val="11"/>
        <color indexed="8"/>
        <rFont val="Calibri"/>
        <family val="2"/>
        <scheme val="minor"/>
      </rPr>
      <t xml:space="preserve">
</t>
    </r>
  </si>
  <si>
    <t>Abandon frais bénévoles</t>
  </si>
  <si>
    <t>EXCEDENT</t>
  </si>
  <si>
    <t>DEFICIT</t>
  </si>
  <si>
    <t>TOTAL DES CHARGES</t>
  </si>
  <si>
    <t>TOTAL DES PRODUITS</t>
  </si>
  <si>
    <t>PREVISION 2020</t>
  </si>
  <si>
    <t>REALISE 2020</t>
  </si>
  <si>
    <r>
      <t>SAINT DI</t>
    </r>
    <r>
      <rPr>
        <sz val="20"/>
        <color theme="3" tint="0.39997558519241921"/>
        <rFont val="Calibri"/>
        <family val="2"/>
      </rPr>
      <t>É</t>
    </r>
    <r>
      <rPr>
        <sz val="20"/>
        <color theme="3" tint="0.39997558519241921"/>
        <rFont val="Calibri"/>
        <family val="2"/>
        <scheme val="minor"/>
      </rPr>
      <t xml:space="preserve"> PLONG</t>
    </r>
    <r>
      <rPr>
        <sz val="20"/>
        <color theme="3" tint="0.39997558519241921"/>
        <rFont val="Calibri"/>
        <family val="2"/>
      </rPr>
      <t>É</t>
    </r>
    <r>
      <rPr>
        <sz val="20"/>
        <color theme="3" tint="0.39997558519241921"/>
        <rFont val="Calibri"/>
        <family val="2"/>
        <scheme val="minor"/>
      </rPr>
      <t>E Budget 2020</t>
    </r>
  </si>
  <si>
    <t>Lafont assurance</t>
  </si>
  <si>
    <t>CODEP 88</t>
  </si>
  <si>
    <t>FROG</t>
  </si>
  <si>
    <t>TIV</t>
  </si>
  <si>
    <t>compresseur</t>
  </si>
  <si>
    <t>materiel de bureau</t>
  </si>
  <si>
    <t>oxigene</t>
  </si>
  <si>
    <t>cotisation Pierre percée</t>
  </si>
  <si>
    <t>AG</t>
  </si>
  <si>
    <t>compétitions</t>
  </si>
  <si>
    <t>(licence + cotisation + assurance)</t>
  </si>
  <si>
    <t>Saint Dié</t>
  </si>
  <si>
    <t>competition</t>
  </si>
  <si>
    <t>carte niveau</t>
  </si>
  <si>
    <t>remboursement FROG</t>
  </si>
  <si>
    <t>fosse dijon</t>
  </si>
  <si>
    <t xml:space="preserve">TOTAL </t>
  </si>
  <si>
    <t>AVOIR BANQUE AU 31/12/2020</t>
  </si>
  <si>
    <t>défraiement  bénévole</t>
  </si>
  <si>
    <t xml:space="preserve">ENCADREMENT 
</t>
  </si>
  <si>
    <t xml:space="preserve">provision / amortissement </t>
  </si>
  <si>
    <t>PREVISION 2021</t>
  </si>
  <si>
    <t>interets livret</t>
  </si>
  <si>
    <t>compte courant</t>
  </si>
  <si>
    <t>Livret Bleu</t>
  </si>
  <si>
    <t>interet livvret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</si>
</sst>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3" tint="0.399975585192419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6" xfId="0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3" fillId="2" borderId="8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center" wrapText="1"/>
    </xf>
    <xf numFmtId="2" fontId="10" fillId="0" borderId="10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10" fillId="0" borderId="5" xfId="0" applyFont="1" applyBorder="1" applyAlignment="1">
      <alignment vertical="center" wrapText="1"/>
    </xf>
    <xf numFmtId="2" fontId="5" fillId="0" borderId="0" xfId="0" applyNumberFormat="1" applyFont="1" applyAlignment="1">
      <alignment wrapText="1"/>
    </xf>
    <xf numFmtId="0" fontId="5" fillId="0" borderId="5" xfId="0" applyFont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2" fontId="12" fillId="0" borderId="10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2" fontId="2" fillId="5" borderId="6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2" fontId="2" fillId="5" borderId="6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2" fontId="10" fillId="0" borderId="11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5" borderId="12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5" borderId="12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wrapText="1"/>
    </xf>
    <xf numFmtId="2" fontId="3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2" fontId="2" fillId="0" borderId="12" xfId="0" applyNumberFormat="1" applyFont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Fill="1" applyBorder="1" applyAlignment="1">
      <alignment vertical="center" wrapText="1"/>
    </xf>
    <xf numFmtId="2" fontId="1" fillId="0" borderId="12" xfId="0" applyNumberFormat="1" applyFont="1" applyBorder="1" applyAlignment="1">
      <alignment vertical="center" wrapText="1"/>
    </xf>
    <xf numFmtId="2" fontId="2" fillId="5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5" borderId="15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1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60"/>
  <sheetViews>
    <sheetView tabSelected="1" zoomScaleNormal="100" workbookViewId="0">
      <selection activeCell="J73" sqref="J73"/>
    </sheetView>
  </sheetViews>
  <sheetFormatPr baseColWidth="10" defaultColWidth="9" defaultRowHeight="12.75" x14ac:dyDescent="0.2"/>
  <cols>
    <col min="1" max="1" width="26.625" style="1" customWidth="1"/>
    <col min="2" max="3" width="11.875" style="1" customWidth="1"/>
    <col min="4" max="4" width="1.375" style="1" customWidth="1"/>
    <col min="5" max="5" width="26.5" style="1" customWidth="1"/>
    <col min="6" max="7" width="11.875" style="1" customWidth="1"/>
    <col min="8" max="8" width="11.125" style="1" customWidth="1"/>
    <col min="9" max="11" width="9" style="1"/>
    <col min="12" max="12" width="11.875" style="1" customWidth="1"/>
    <col min="13" max="13" width="13.375" style="2" customWidth="1"/>
    <col min="14" max="16384" width="9" style="1"/>
  </cols>
  <sheetData>
    <row r="2" spans="1:13" ht="35.25" customHeight="1" x14ac:dyDescent="0.2">
      <c r="A2" s="84" t="s">
        <v>25</v>
      </c>
      <c r="B2" s="84"/>
      <c r="C2" s="84"/>
      <c r="D2" s="84"/>
      <c r="E2" s="84"/>
      <c r="F2" s="84"/>
      <c r="G2" s="84"/>
    </row>
    <row r="4" spans="1:13" ht="37.5" x14ac:dyDescent="0.2">
      <c r="A4" s="3" t="s">
        <v>0</v>
      </c>
      <c r="B4" s="4" t="s">
        <v>23</v>
      </c>
      <c r="C4" s="4" t="s">
        <v>24</v>
      </c>
      <c r="D4" s="5"/>
      <c r="E4" s="6" t="s">
        <v>1</v>
      </c>
      <c r="F4" s="4" t="s">
        <v>23</v>
      </c>
      <c r="G4" s="4" t="s">
        <v>24</v>
      </c>
    </row>
    <row r="5" spans="1:13" s="11" customFormat="1" ht="15" x14ac:dyDescent="0.25">
      <c r="A5" s="7" t="s">
        <v>2</v>
      </c>
      <c r="B5" s="8">
        <f>SUM(B6:B13)</f>
        <v>5000</v>
      </c>
      <c r="C5" s="8">
        <f>SUM(C6:C13)</f>
        <v>5101.82</v>
      </c>
      <c r="D5" s="9"/>
      <c r="E5" s="10" t="s">
        <v>3</v>
      </c>
      <c r="F5" s="8">
        <f>SUM(F6:F13)</f>
        <v>13610</v>
      </c>
      <c r="G5" s="8">
        <f>SUM(G6:G13)</f>
        <v>13370.08</v>
      </c>
      <c r="M5" s="12"/>
    </row>
    <row r="6" spans="1:13" s="11" customFormat="1" ht="15" x14ac:dyDescent="0.25">
      <c r="A6" s="13" t="s">
        <v>35</v>
      </c>
      <c r="B6" s="14">
        <v>500</v>
      </c>
      <c r="C6" s="45">
        <v>546.88</v>
      </c>
      <c r="D6" s="9"/>
      <c r="E6" s="13" t="s">
        <v>36</v>
      </c>
      <c r="F6" s="49">
        <v>11000</v>
      </c>
      <c r="G6" s="49">
        <v>10451.08</v>
      </c>
      <c r="M6" s="12"/>
    </row>
    <row r="7" spans="1:13" s="11" customFormat="1" ht="12.75" customHeight="1" x14ac:dyDescent="0.25">
      <c r="A7" s="62" t="s">
        <v>4</v>
      </c>
      <c r="B7" s="63">
        <v>1000</v>
      </c>
      <c r="C7" s="64">
        <v>1016.42</v>
      </c>
      <c r="D7" s="9"/>
      <c r="E7" s="68" t="s">
        <v>39</v>
      </c>
      <c r="F7" s="69"/>
      <c r="G7" s="70">
        <v>60</v>
      </c>
      <c r="M7" s="12"/>
    </row>
    <row r="8" spans="1:13" s="11" customFormat="1" ht="12.75" customHeight="1" x14ac:dyDescent="0.25">
      <c r="A8" s="65" t="s">
        <v>29</v>
      </c>
      <c r="B8" s="63">
        <v>500</v>
      </c>
      <c r="C8" s="64">
        <v>622.20000000000005</v>
      </c>
      <c r="D8" s="9"/>
      <c r="E8" s="68" t="s">
        <v>38</v>
      </c>
      <c r="F8" s="69">
        <v>1000</v>
      </c>
      <c r="G8" s="70">
        <v>1624</v>
      </c>
      <c r="M8" s="12"/>
    </row>
    <row r="9" spans="1:13" s="11" customFormat="1" ht="12.75" customHeight="1" x14ac:dyDescent="0.25">
      <c r="A9" s="71" t="s">
        <v>30</v>
      </c>
      <c r="B9" s="63">
        <v>1000</v>
      </c>
      <c r="C9" s="64">
        <v>252.06</v>
      </c>
      <c r="D9" s="9"/>
      <c r="E9" s="68" t="s">
        <v>40</v>
      </c>
      <c r="F9" s="69">
        <v>1610</v>
      </c>
      <c r="G9" s="70">
        <v>1075</v>
      </c>
      <c r="M9" s="12"/>
    </row>
    <row r="10" spans="1:13" s="11" customFormat="1" ht="12.75" customHeight="1" x14ac:dyDescent="0.25">
      <c r="A10" s="71" t="s">
        <v>31</v>
      </c>
      <c r="B10" s="63"/>
      <c r="C10" s="64">
        <v>92.79</v>
      </c>
      <c r="D10" s="9"/>
      <c r="E10" s="71" t="s">
        <v>41</v>
      </c>
      <c r="F10" s="69"/>
      <c r="G10" s="69">
        <v>160</v>
      </c>
      <c r="M10" s="12"/>
    </row>
    <row r="11" spans="1:13" s="11" customFormat="1" ht="12.75" customHeight="1" x14ac:dyDescent="0.25">
      <c r="A11" s="67" t="s">
        <v>32</v>
      </c>
      <c r="B11" s="63"/>
      <c r="C11" s="63">
        <v>1916.16</v>
      </c>
      <c r="D11" s="9"/>
      <c r="E11" s="62"/>
      <c r="F11" s="69"/>
      <c r="G11" s="72"/>
      <c r="M11" s="12"/>
    </row>
    <row r="12" spans="1:13" s="11" customFormat="1" ht="12.75" customHeight="1" x14ac:dyDescent="0.25">
      <c r="A12" s="62" t="s">
        <v>5</v>
      </c>
      <c r="B12" s="63">
        <v>2000</v>
      </c>
      <c r="C12" s="63">
        <v>655.30999999999995</v>
      </c>
      <c r="D12" s="9"/>
      <c r="E12" s="62"/>
      <c r="F12" s="69"/>
      <c r="G12" s="72"/>
      <c r="M12" s="12"/>
    </row>
    <row r="13" spans="1:13" s="11" customFormat="1" ht="12.75" customHeight="1" x14ac:dyDescent="0.25">
      <c r="B13" s="20"/>
      <c r="C13" s="20"/>
      <c r="D13" s="9"/>
      <c r="E13" s="16"/>
      <c r="F13" s="49"/>
      <c r="G13" s="15"/>
      <c r="M13" s="12"/>
    </row>
    <row r="14" spans="1:13" s="11" customFormat="1" ht="15" x14ac:dyDescent="0.25">
      <c r="A14" s="21" t="s">
        <v>6</v>
      </c>
      <c r="B14" s="22">
        <f>B15+B16+B17+B18+B19</f>
        <v>6600</v>
      </c>
      <c r="C14" s="22">
        <f>C15+C16+C17+C18+C19</f>
        <v>6547.0300000000007</v>
      </c>
      <c r="D14" s="9"/>
      <c r="E14" s="10" t="s">
        <v>7</v>
      </c>
      <c r="F14" s="8">
        <f>SUM(F15:F24)</f>
        <v>2000</v>
      </c>
      <c r="G14" s="8">
        <f>SUM(G15:G24)</f>
        <v>1500</v>
      </c>
      <c r="M14" s="12"/>
    </row>
    <row r="15" spans="1:13" s="11" customFormat="1" ht="15" x14ac:dyDescent="0.25">
      <c r="A15" s="48" t="s">
        <v>26</v>
      </c>
      <c r="B15" s="14">
        <v>1000</v>
      </c>
      <c r="C15" s="45">
        <v>1070</v>
      </c>
      <c r="D15" s="16"/>
      <c r="E15" s="13"/>
      <c r="F15" s="15"/>
      <c r="G15" s="50"/>
      <c r="M15" s="12"/>
    </row>
    <row r="16" spans="1:13" s="11" customFormat="1" ht="15" x14ac:dyDescent="0.25">
      <c r="A16" s="67" t="s">
        <v>8</v>
      </c>
      <c r="B16" s="63">
        <v>3500</v>
      </c>
      <c r="C16" s="64">
        <v>3476.03</v>
      </c>
      <c r="D16" s="16"/>
      <c r="E16" s="73" t="s">
        <v>8</v>
      </c>
      <c r="F16" s="74"/>
      <c r="G16" s="70"/>
      <c r="M16" s="12"/>
    </row>
    <row r="17" spans="1:13" s="11" customFormat="1" ht="15" x14ac:dyDescent="0.25">
      <c r="A17" s="67" t="s">
        <v>27</v>
      </c>
      <c r="B17" s="63">
        <v>50</v>
      </c>
      <c r="C17" s="64">
        <v>46</v>
      </c>
      <c r="D17" s="16"/>
      <c r="E17" s="71" t="s">
        <v>27</v>
      </c>
      <c r="F17" s="74">
        <v>1000</v>
      </c>
      <c r="G17" s="69">
        <v>300</v>
      </c>
      <c r="M17" s="12"/>
    </row>
    <row r="18" spans="1:13" s="11" customFormat="1" ht="15" x14ac:dyDescent="0.25">
      <c r="A18" s="67" t="s">
        <v>28</v>
      </c>
      <c r="B18" s="63">
        <v>2000</v>
      </c>
      <c r="C18" s="64">
        <v>1905</v>
      </c>
      <c r="D18" s="16"/>
      <c r="E18" s="75" t="s">
        <v>37</v>
      </c>
      <c r="F18" s="74">
        <v>1000</v>
      </c>
      <c r="G18" s="69">
        <v>1200</v>
      </c>
      <c r="M18" s="12"/>
    </row>
    <row r="19" spans="1:13" s="11" customFormat="1" ht="15" x14ac:dyDescent="0.25">
      <c r="A19" s="71" t="s">
        <v>33</v>
      </c>
      <c r="B19" s="63">
        <v>50</v>
      </c>
      <c r="C19" s="64">
        <v>50</v>
      </c>
      <c r="D19" s="16"/>
      <c r="E19" s="76"/>
      <c r="F19" s="74"/>
      <c r="G19" s="69"/>
      <c r="M19" s="12"/>
    </row>
    <row r="20" spans="1:13" s="11" customFormat="1" ht="15" x14ac:dyDescent="0.25">
      <c r="A20" s="24"/>
      <c r="B20" s="20"/>
      <c r="C20" s="46"/>
      <c r="D20" s="16"/>
      <c r="E20" s="77"/>
      <c r="F20" s="74"/>
      <c r="G20" s="69"/>
      <c r="M20" s="12"/>
    </row>
    <row r="21" spans="1:13" s="11" customFormat="1" ht="15" x14ac:dyDescent="0.25">
      <c r="A21" s="21" t="s">
        <v>9</v>
      </c>
      <c r="B21" s="25">
        <f>SUM(B22:B25)</f>
        <v>100</v>
      </c>
      <c r="C21" s="25">
        <f>SUM(C22:C25)</f>
        <v>3.5</v>
      </c>
      <c r="D21" s="16"/>
      <c r="E21" s="77"/>
      <c r="F21" s="74"/>
      <c r="G21" s="69"/>
      <c r="M21" s="12"/>
    </row>
    <row r="22" spans="1:13" s="11" customFormat="1" ht="15" x14ac:dyDescent="0.25">
      <c r="A22" s="23" t="s">
        <v>10</v>
      </c>
      <c r="B22" s="14">
        <v>100</v>
      </c>
      <c r="C22" s="14">
        <v>3.5</v>
      </c>
      <c r="D22" s="16"/>
      <c r="E22" s="76"/>
      <c r="F22" s="63"/>
      <c r="G22" s="69"/>
      <c r="M22" s="12"/>
    </row>
    <row r="23" spans="1:13" s="11" customFormat="1" ht="15" x14ac:dyDescent="0.25">
      <c r="A23" s="76"/>
      <c r="B23" s="63"/>
      <c r="C23" s="64"/>
      <c r="D23" s="16"/>
      <c r="E23" s="76"/>
      <c r="F23" s="63"/>
      <c r="G23" s="78"/>
      <c r="M23" s="12"/>
    </row>
    <row r="24" spans="1:13" s="11" customFormat="1" ht="15" x14ac:dyDescent="0.25">
      <c r="A24" s="80"/>
      <c r="B24" s="63"/>
      <c r="C24" s="63"/>
      <c r="D24" s="16"/>
      <c r="F24" s="14"/>
      <c r="G24" s="51"/>
      <c r="M24" s="12"/>
    </row>
    <row r="25" spans="1:13" s="11" customFormat="1" ht="27" customHeight="1" x14ac:dyDescent="0.25">
      <c r="A25" s="23"/>
      <c r="B25" s="20"/>
      <c r="C25" s="20"/>
      <c r="D25" s="16"/>
      <c r="E25" s="10" t="s">
        <v>11</v>
      </c>
      <c r="F25" s="8">
        <f>F26+F27+F28+F29</f>
        <v>0</v>
      </c>
      <c r="G25" s="8">
        <f>SUM(G26:G31)</f>
        <v>158.19999999999999</v>
      </c>
      <c r="M25" s="12"/>
    </row>
    <row r="26" spans="1:13" s="11" customFormat="1" ht="12" customHeight="1" x14ac:dyDescent="0.25">
      <c r="A26" s="26" t="s">
        <v>12</v>
      </c>
      <c r="B26" s="27">
        <f>SUM(B27:B29)</f>
        <v>150</v>
      </c>
      <c r="C26" s="27">
        <f>SUM(C27:C29)</f>
        <v>107.86</v>
      </c>
      <c r="D26" s="16"/>
      <c r="E26" s="18" t="s">
        <v>48</v>
      </c>
      <c r="F26" s="17"/>
      <c r="G26" s="17">
        <v>158.19999999999999</v>
      </c>
      <c r="M26" s="12"/>
    </row>
    <row r="27" spans="1:13" s="11" customFormat="1" ht="12.75" customHeight="1" x14ac:dyDescent="0.25">
      <c r="A27" s="13" t="s">
        <v>14</v>
      </c>
      <c r="B27" s="14">
        <v>150</v>
      </c>
      <c r="C27" s="14">
        <v>107.86</v>
      </c>
      <c r="D27" s="16"/>
      <c r="E27" s="68"/>
      <c r="F27" s="74"/>
      <c r="G27" s="79"/>
      <c r="M27" s="12"/>
    </row>
    <row r="28" spans="1:13" s="11" customFormat="1" ht="12.75" customHeight="1" x14ac:dyDescent="0.25">
      <c r="A28" s="68"/>
      <c r="B28" s="63"/>
      <c r="C28" s="63"/>
      <c r="D28" s="16"/>
      <c r="E28" s="77"/>
      <c r="F28" s="74"/>
      <c r="G28" s="79"/>
      <c r="M28" s="12"/>
    </row>
    <row r="29" spans="1:13" s="11" customFormat="1" ht="15" x14ac:dyDescent="0.25">
      <c r="B29" s="14"/>
      <c r="C29" s="14"/>
      <c r="D29" s="16"/>
      <c r="E29" s="65"/>
      <c r="F29" s="74"/>
      <c r="G29" s="79"/>
      <c r="M29" s="12"/>
    </row>
    <row r="30" spans="1:13" s="11" customFormat="1" ht="15" x14ac:dyDescent="0.25">
      <c r="A30" s="10" t="s">
        <v>13</v>
      </c>
      <c r="B30" s="27">
        <f>SUM(B31:B34)</f>
        <v>1000</v>
      </c>
      <c r="C30" s="27">
        <f>SUM(C31:C34)</f>
        <v>820.5</v>
      </c>
      <c r="D30" s="16"/>
      <c r="E30" s="62"/>
      <c r="F30" s="74"/>
      <c r="G30" s="74"/>
      <c r="M30" s="12"/>
    </row>
    <row r="31" spans="1:13" s="11" customFormat="1" ht="15" x14ac:dyDescent="0.25">
      <c r="A31" s="13" t="s">
        <v>34</v>
      </c>
      <c r="B31" s="14">
        <v>1000</v>
      </c>
      <c r="C31" s="14">
        <v>820.5</v>
      </c>
      <c r="D31" s="16"/>
      <c r="E31" s="16"/>
      <c r="F31" s="17"/>
      <c r="G31" s="17"/>
      <c r="M31" s="12"/>
    </row>
    <row r="32" spans="1:13" s="11" customFormat="1" ht="15" x14ac:dyDescent="0.25">
      <c r="A32" s="76"/>
      <c r="B32" s="63"/>
      <c r="C32" s="64"/>
      <c r="D32" s="16"/>
      <c r="E32" s="10" t="s">
        <v>15</v>
      </c>
      <c r="F32" s="8">
        <f>SUM(F33:F34)</f>
        <v>0</v>
      </c>
      <c r="G32" s="8">
        <f>SUM(G33:G34)</f>
        <v>0</v>
      </c>
      <c r="M32" s="12"/>
    </row>
    <row r="33" spans="1:13" s="11" customFormat="1" ht="15" x14ac:dyDescent="0.25">
      <c r="A33" s="73" t="s">
        <v>46</v>
      </c>
      <c r="B33" s="63"/>
      <c r="C33" s="63"/>
      <c r="D33" s="16"/>
      <c r="E33" s="16"/>
      <c r="F33" s="17"/>
      <c r="G33" s="47"/>
      <c r="M33" s="12"/>
    </row>
    <row r="34" spans="1:13" s="11" customFormat="1" ht="15" x14ac:dyDescent="0.25">
      <c r="A34" s="13"/>
      <c r="B34" s="14"/>
      <c r="C34" s="14"/>
      <c r="D34" s="16"/>
      <c r="E34" s="16"/>
      <c r="F34" s="17"/>
      <c r="G34" s="17"/>
      <c r="M34" s="12"/>
    </row>
    <row r="35" spans="1:13" s="32" customFormat="1" ht="14.25" customHeight="1" x14ac:dyDescent="0.25">
      <c r="A35" s="28" t="s">
        <v>16</v>
      </c>
      <c r="B35" s="29">
        <f>B5+B14+B21+B26+B30</f>
        <v>12850</v>
      </c>
      <c r="C35" s="29">
        <f>C5+C14+C21+C26+C30</f>
        <v>12580.710000000001</v>
      </c>
      <c r="D35" s="30"/>
      <c r="E35" s="28" t="s">
        <v>16</v>
      </c>
      <c r="F35" s="31">
        <f>F5+F25+F14+F32</f>
        <v>15610</v>
      </c>
      <c r="G35" s="31">
        <f>G5+G25+G14+G32</f>
        <v>15028.28</v>
      </c>
      <c r="M35" s="33"/>
    </row>
    <row r="36" spans="1:13" s="11" customFormat="1" ht="15" x14ac:dyDescent="0.25">
      <c r="B36" s="34"/>
      <c r="C36" s="34"/>
      <c r="D36" s="16"/>
      <c r="F36" s="34"/>
      <c r="G36" s="34"/>
      <c r="M36" s="12"/>
    </row>
    <row r="37" spans="1:13" s="32" customFormat="1" ht="12.75" customHeight="1" x14ac:dyDescent="0.25">
      <c r="A37" s="53"/>
      <c r="B37" s="54"/>
      <c r="C37" s="61"/>
      <c r="D37" s="55"/>
      <c r="E37" s="53"/>
      <c r="F37" s="52"/>
      <c r="G37" s="52"/>
      <c r="M37" s="33"/>
    </row>
    <row r="38" spans="1:13" s="32" customFormat="1" ht="12.75" customHeight="1" x14ac:dyDescent="0.25">
      <c r="A38" s="28" t="s">
        <v>19</v>
      </c>
      <c r="B38" s="31">
        <f>F40-B35</f>
        <v>2760</v>
      </c>
      <c r="C38" s="31">
        <f>G35-C35</f>
        <v>2447.5699999999997</v>
      </c>
      <c r="D38" s="35"/>
      <c r="E38" s="28" t="s">
        <v>20</v>
      </c>
      <c r="F38" s="31"/>
      <c r="G38" s="31"/>
      <c r="M38" s="33"/>
    </row>
    <row r="39" spans="1:13" s="11" customFormat="1" ht="12.75" customHeight="1" x14ac:dyDescent="0.25">
      <c r="B39" s="34"/>
      <c r="C39" s="34"/>
      <c r="D39" s="16"/>
      <c r="F39" s="34"/>
      <c r="G39" s="34"/>
    </row>
    <row r="40" spans="1:13" s="11" customFormat="1" ht="12.75" customHeight="1" x14ac:dyDescent="0.25">
      <c r="A40" s="38" t="s">
        <v>21</v>
      </c>
      <c r="B40" s="39">
        <f>B35+B38</f>
        <v>15610</v>
      </c>
      <c r="C40" s="39">
        <f>C35+C38</f>
        <v>15028.28</v>
      </c>
      <c r="D40" s="40"/>
      <c r="E40" s="38" t="s">
        <v>22</v>
      </c>
      <c r="F40" s="39">
        <f>F35</f>
        <v>15610</v>
      </c>
      <c r="G40" s="39">
        <f>G35+G38</f>
        <v>15028.28</v>
      </c>
    </row>
    <row r="41" spans="1:13" s="11" customFormat="1" ht="15" x14ac:dyDescent="0.25"/>
    <row r="42" spans="1:13" s="32" customFormat="1" ht="18" customHeight="1" x14ac:dyDescent="0.25">
      <c r="A42" s="59" t="s">
        <v>45</v>
      </c>
      <c r="B42" s="56">
        <f>B43</f>
        <v>12000</v>
      </c>
      <c r="C42" s="56">
        <f>C43</f>
        <v>14236.94</v>
      </c>
      <c r="D42" s="57"/>
      <c r="E42" s="58" t="s">
        <v>17</v>
      </c>
      <c r="F42" s="56">
        <f>F43+F45</f>
        <v>12000</v>
      </c>
      <c r="G42" s="56">
        <f>G43</f>
        <v>14236.94</v>
      </c>
    </row>
    <row r="43" spans="1:13" s="11" customFormat="1" ht="15" x14ac:dyDescent="0.25">
      <c r="A43" s="60" t="s">
        <v>44</v>
      </c>
      <c r="B43" s="14">
        <v>12000</v>
      </c>
      <c r="C43" s="51">
        <v>14236.94</v>
      </c>
      <c r="D43" s="16"/>
      <c r="E43" s="19" t="s">
        <v>18</v>
      </c>
      <c r="F43" s="20">
        <v>12000</v>
      </c>
      <c r="G43" s="20">
        <v>14236.94</v>
      </c>
    </row>
    <row r="44" spans="1:13" s="32" customFormat="1" ht="15" x14ac:dyDescent="0.25">
      <c r="A44" s="28" t="s">
        <v>16</v>
      </c>
      <c r="B44" s="29">
        <f>B43</f>
        <v>12000</v>
      </c>
      <c r="C44" s="29">
        <f>C42</f>
        <v>14236.94</v>
      </c>
      <c r="E44" s="28" t="s">
        <v>16</v>
      </c>
      <c r="F44" s="31">
        <f>F42</f>
        <v>12000</v>
      </c>
      <c r="G44" s="31">
        <f>G42</f>
        <v>14236.94</v>
      </c>
    </row>
    <row r="45" spans="1:13" x14ac:dyDescent="0.2">
      <c r="B45" s="36"/>
      <c r="C45" s="36"/>
      <c r="D45" s="37"/>
      <c r="F45" s="36"/>
      <c r="G45" s="36"/>
      <c r="M45" s="1"/>
    </row>
    <row r="46" spans="1:13" ht="15.75" x14ac:dyDescent="0.2">
      <c r="A46" s="38" t="s">
        <v>42</v>
      </c>
      <c r="B46" s="39">
        <f>B40+B44</f>
        <v>27610</v>
      </c>
      <c r="C46" s="39">
        <f>C40+C44</f>
        <v>29265.22</v>
      </c>
      <c r="D46" s="40"/>
      <c r="E46" s="38" t="s">
        <v>42</v>
      </c>
      <c r="F46" s="39">
        <f>F40+F44</f>
        <v>27610</v>
      </c>
      <c r="G46" s="39">
        <f>G40+G44</f>
        <v>29265.22</v>
      </c>
    </row>
    <row r="47" spans="1:13" s="41" customFormat="1" x14ac:dyDescent="0.2">
      <c r="A47" s="1"/>
      <c r="B47" s="1"/>
      <c r="C47" s="1"/>
      <c r="D47" s="1"/>
      <c r="E47" s="1"/>
      <c r="F47" s="1"/>
      <c r="G47" s="1"/>
      <c r="H47" s="1"/>
      <c r="M47" s="42"/>
    </row>
    <row r="48" spans="1:13" s="43" customFormat="1" ht="15.75" hidden="1" x14ac:dyDescent="0.25">
      <c r="A48" s="1"/>
      <c r="B48" s="1"/>
      <c r="C48" s="1"/>
      <c r="E48" s="1"/>
      <c r="F48" s="1"/>
      <c r="G48" s="1"/>
      <c r="H48" s="1"/>
      <c r="M48" s="44"/>
    </row>
    <row r="49" spans="1:7" hidden="1" x14ac:dyDescent="0.2"/>
    <row r="50" spans="1:7" ht="12.75" hidden="1" customHeight="1" x14ac:dyDescent="0.2"/>
    <row r="51" spans="1:7" hidden="1" x14ac:dyDescent="0.2"/>
    <row r="52" spans="1:7" ht="12.75" hidden="1" customHeight="1" x14ac:dyDescent="0.2"/>
    <row r="53" spans="1:7" hidden="1" x14ac:dyDescent="0.2"/>
    <row r="54" spans="1:7" ht="12.75" hidden="1" customHeight="1" x14ac:dyDescent="0.2"/>
    <row r="55" spans="1:7" hidden="1" x14ac:dyDescent="0.2"/>
    <row r="56" spans="1:7" hidden="1" x14ac:dyDescent="0.2"/>
    <row r="57" spans="1:7" ht="17.25" customHeight="1" x14ac:dyDescent="0.25">
      <c r="A57" s="43" t="s">
        <v>43</v>
      </c>
      <c r="B57" s="86"/>
    </row>
    <row r="58" spans="1:7" ht="11.25" customHeight="1" x14ac:dyDescent="0.25">
      <c r="A58" s="43"/>
      <c r="B58" s="86"/>
    </row>
    <row r="59" spans="1:7" ht="15.75" x14ac:dyDescent="0.25">
      <c r="A59" s="43" t="s">
        <v>49</v>
      </c>
      <c r="B59" s="86">
        <v>663.43</v>
      </c>
      <c r="C59" s="85"/>
      <c r="D59" s="85"/>
      <c r="E59" s="85"/>
      <c r="F59" s="85"/>
      <c r="G59" s="85"/>
    </row>
    <row r="60" spans="1:7" ht="15.75" x14ac:dyDescent="0.25">
      <c r="A60" s="43" t="s">
        <v>50</v>
      </c>
      <c r="B60" s="86">
        <v>29251.34</v>
      </c>
    </row>
  </sheetData>
  <mergeCells count="2">
    <mergeCell ref="A2:G2"/>
    <mergeCell ref="C59:G5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6"/>
  <sheetViews>
    <sheetView topLeftCell="A28" zoomScaleNormal="100" workbookViewId="0">
      <selection activeCell="L16" sqref="L16"/>
    </sheetView>
  </sheetViews>
  <sheetFormatPr baseColWidth="10" defaultColWidth="9" defaultRowHeight="12.75" x14ac:dyDescent="0.2"/>
  <cols>
    <col min="1" max="1" width="28.25" style="1" customWidth="1"/>
    <col min="2" max="3" width="11.875" style="1" customWidth="1"/>
    <col min="4" max="4" width="1.375" style="1" customWidth="1"/>
    <col min="5" max="5" width="26.5" style="1" customWidth="1"/>
    <col min="6" max="7" width="11.875" style="1" customWidth="1"/>
    <col min="8" max="8" width="11.125" style="1" customWidth="1"/>
    <col min="9" max="11" width="9" style="1"/>
    <col min="12" max="12" width="11.875" style="1" customWidth="1"/>
    <col min="13" max="13" width="13.375" style="2" customWidth="1"/>
    <col min="14" max="16384" width="9" style="1"/>
  </cols>
  <sheetData>
    <row r="2" spans="1:13" ht="26.25" x14ac:dyDescent="0.2">
      <c r="A2" s="84" t="s">
        <v>25</v>
      </c>
      <c r="B2" s="84"/>
      <c r="C2" s="84"/>
      <c r="D2" s="84"/>
      <c r="E2" s="84"/>
      <c r="F2" s="84"/>
      <c r="G2" s="84"/>
    </row>
    <row r="4" spans="1:13" s="11" customFormat="1" ht="37.5" x14ac:dyDescent="0.25">
      <c r="A4" s="3" t="s">
        <v>0</v>
      </c>
      <c r="B4" s="4" t="s">
        <v>24</v>
      </c>
      <c r="C4" s="4" t="s">
        <v>47</v>
      </c>
      <c r="D4" s="5"/>
      <c r="E4" s="6" t="s">
        <v>1</v>
      </c>
      <c r="F4" s="4" t="s">
        <v>24</v>
      </c>
      <c r="G4" s="4" t="s">
        <v>47</v>
      </c>
      <c r="M4" s="12"/>
    </row>
    <row r="5" spans="1:13" s="11" customFormat="1" ht="15" x14ac:dyDescent="0.25">
      <c r="A5" s="7" t="s">
        <v>2</v>
      </c>
      <c r="B5" s="8">
        <f>SUM(B6:B13)</f>
        <v>5101.82</v>
      </c>
      <c r="C5" s="8">
        <f>SUM(C6:C13)</f>
        <v>2570</v>
      </c>
      <c r="D5" s="9"/>
      <c r="E5" s="10" t="s">
        <v>3</v>
      </c>
      <c r="F5" s="8">
        <f>SUM(F6:F13)</f>
        <v>13370.08</v>
      </c>
      <c r="G5" s="8">
        <f>SUM(G6:G13)</f>
        <v>6050</v>
      </c>
      <c r="M5" s="12"/>
    </row>
    <row r="6" spans="1:13" s="11" customFormat="1" ht="12.75" customHeight="1" x14ac:dyDescent="0.25">
      <c r="A6" s="13" t="s">
        <v>35</v>
      </c>
      <c r="B6" s="14">
        <v>546.88</v>
      </c>
      <c r="C6" s="45">
        <v>0</v>
      </c>
      <c r="D6" s="9"/>
      <c r="E6" s="13" t="s">
        <v>36</v>
      </c>
      <c r="F6" s="49">
        <v>10451.08</v>
      </c>
      <c r="G6" s="49">
        <v>5500</v>
      </c>
      <c r="M6" s="12"/>
    </row>
    <row r="7" spans="1:13" s="11" customFormat="1" ht="12.75" customHeight="1" x14ac:dyDescent="0.25">
      <c r="A7" s="62" t="s">
        <v>4</v>
      </c>
      <c r="B7" s="63">
        <v>1016.42</v>
      </c>
      <c r="C7" s="64">
        <v>850</v>
      </c>
      <c r="D7" s="9"/>
      <c r="E7" s="68" t="s">
        <v>39</v>
      </c>
      <c r="F7" s="69">
        <v>60</v>
      </c>
      <c r="G7" s="70">
        <v>50</v>
      </c>
      <c r="M7" s="12"/>
    </row>
    <row r="8" spans="1:13" s="11" customFormat="1" ht="12.75" customHeight="1" x14ac:dyDescent="0.25">
      <c r="A8" s="65" t="s">
        <v>29</v>
      </c>
      <c r="B8" s="63">
        <v>622.20000000000005</v>
      </c>
      <c r="C8" s="64">
        <v>700</v>
      </c>
      <c r="D8" s="9"/>
      <c r="E8" s="68" t="s">
        <v>38</v>
      </c>
      <c r="F8" s="69">
        <v>1624</v>
      </c>
      <c r="G8" s="70">
        <v>0</v>
      </c>
      <c r="M8" s="12"/>
    </row>
    <row r="9" spans="1:13" s="11" customFormat="1" ht="12.75" customHeight="1" x14ac:dyDescent="0.25">
      <c r="A9" s="66" t="s">
        <v>30</v>
      </c>
      <c r="B9" s="63">
        <v>252.06</v>
      </c>
      <c r="C9" s="64">
        <v>320</v>
      </c>
      <c r="D9" s="9"/>
      <c r="E9" s="68" t="s">
        <v>40</v>
      </c>
      <c r="F9" s="69">
        <v>1075</v>
      </c>
      <c r="G9" s="70">
        <v>500</v>
      </c>
      <c r="M9" s="12"/>
    </row>
    <row r="10" spans="1:13" s="11" customFormat="1" ht="12.75" customHeight="1" x14ac:dyDescent="0.25">
      <c r="A10" s="66" t="s">
        <v>31</v>
      </c>
      <c r="B10" s="63">
        <v>92.79</v>
      </c>
      <c r="C10" s="64">
        <v>100</v>
      </c>
      <c r="D10" s="9"/>
      <c r="E10" s="71" t="s">
        <v>41</v>
      </c>
      <c r="F10" s="69">
        <v>160</v>
      </c>
      <c r="G10" s="69">
        <v>0</v>
      </c>
      <c r="M10" s="12"/>
    </row>
    <row r="11" spans="1:13" s="11" customFormat="1" ht="12.75" customHeight="1" x14ac:dyDescent="0.25">
      <c r="A11" s="67" t="s">
        <v>32</v>
      </c>
      <c r="B11" s="63">
        <v>1916.16</v>
      </c>
      <c r="C11" s="63">
        <v>100</v>
      </c>
      <c r="D11" s="9"/>
      <c r="E11" s="62"/>
      <c r="F11" s="69"/>
      <c r="G11" s="72"/>
      <c r="M11" s="12"/>
    </row>
    <row r="12" spans="1:13" s="11" customFormat="1" ht="12.75" customHeight="1" x14ac:dyDescent="0.25">
      <c r="A12" s="62" t="s">
        <v>5</v>
      </c>
      <c r="B12" s="63">
        <v>655.30999999999995</v>
      </c>
      <c r="C12" s="63">
        <v>500</v>
      </c>
      <c r="D12" s="9"/>
      <c r="E12" s="62"/>
      <c r="F12" s="69"/>
      <c r="G12" s="72"/>
      <c r="M12" s="12"/>
    </row>
    <row r="13" spans="1:13" s="11" customFormat="1" ht="15" x14ac:dyDescent="0.25">
      <c r="B13" s="20"/>
      <c r="C13" s="20"/>
      <c r="D13" s="9"/>
      <c r="E13" s="16"/>
      <c r="F13" s="49"/>
      <c r="G13" s="15"/>
      <c r="M13" s="12"/>
    </row>
    <row r="14" spans="1:13" s="11" customFormat="1" ht="15" x14ac:dyDescent="0.25">
      <c r="A14" s="21" t="s">
        <v>6</v>
      </c>
      <c r="B14" s="22">
        <f>B15+B16+B17+B18+B19</f>
        <v>6547.0300000000007</v>
      </c>
      <c r="C14" s="22">
        <f>C15+C16+C17+C18+C19</f>
        <v>3715</v>
      </c>
      <c r="D14" s="9"/>
      <c r="E14" s="10" t="s">
        <v>7</v>
      </c>
      <c r="F14" s="8">
        <f>SUM(F15:F24)</f>
        <v>1500</v>
      </c>
      <c r="G14" s="8">
        <f>SUM(G15:G24)</f>
        <v>1200</v>
      </c>
      <c r="M14" s="12"/>
    </row>
    <row r="15" spans="1:13" s="11" customFormat="1" ht="15" x14ac:dyDescent="0.25">
      <c r="A15" s="48" t="s">
        <v>26</v>
      </c>
      <c r="B15" s="14">
        <v>1070</v>
      </c>
      <c r="C15" s="45">
        <v>500</v>
      </c>
      <c r="D15" s="16"/>
      <c r="E15" s="13"/>
      <c r="F15" s="15"/>
      <c r="G15" s="50"/>
      <c r="M15" s="12"/>
    </row>
    <row r="16" spans="1:13" s="11" customFormat="1" ht="15" x14ac:dyDescent="0.25">
      <c r="A16" s="67" t="s">
        <v>8</v>
      </c>
      <c r="B16" s="63">
        <v>3476.03</v>
      </c>
      <c r="C16" s="64">
        <v>1700</v>
      </c>
      <c r="D16" s="16"/>
      <c r="E16" s="73" t="s">
        <v>8</v>
      </c>
      <c r="F16" s="74"/>
      <c r="G16" s="70"/>
      <c r="M16" s="12"/>
    </row>
    <row r="17" spans="1:13" s="11" customFormat="1" ht="15" x14ac:dyDescent="0.25">
      <c r="A17" s="67" t="s">
        <v>27</v>
      </c>
      <c r="B17" s="63">
        <v>46</v>
      </c>
      <c r="C17" s="64">
        <v>20</v>
      </c>
      <c r="D17" s="16"/>
      <c r="E17" s="71" t="s">
        <v>27</v>
      </c>
      <c r="F17" s="74">
        <v>300</v>
      </c>
      <c r="G17" s="69">
        <v>0</v>
      </c>
      <c r="M17" s="12"/>
    </row>
    <row r="18" spans="1:13" s="11" customFormat="1" ht="15" x14ac:dyDescent="0.25">
      <c r="A18" s="67" t="s">
        <v>28</v>
      </c>
      <c r="B18" s="63">
        <v>1905</v>
      </c>
      <c r="C18" s="64">
        <v>1445</v>
      </c>
      <c r="D18" s="16"/>
      <c r="E18" s="75" t="s">
        <v>37</v>
      </c>
      <c r="F18" s="74">
        <v>1200</v>
      </c>
      <c r="G18" s="69">
        <v>1200</v>
      </c>
      <c r="M18" s="12"/>
    </row>
    <row r="19" spans="1:13" s="11" customFormat="1" ht="15" x14ac:dyDescent="0.25">
      <c r="A19" s="71" t="s">
        <v>33</v>
      </c>
      <c r="B19" s="63">
        <v>50</v>
      </c>
      <c r="C19" s="64">
        <v>50</v>
      </c>
      <c r="D19" s="16"/>
      <c r="E19" s="76"/>
      <c r="F19" s="74"/>
      <c r="G19" s="69"/>
      <c r="M19" s="12"/>
    </row>
    <row r="20" spans="1:13" s="11" customFormat="1" ht="15" x14ac:dyDescent="0.25">
      <c r="A20" s="24"/>
      <c r="B20" s="20"/>
      <c r="C20" s="46"/>
      <c r="D20" s="16"/>
      <c r="E20" s="77"/>
      <c r="F20" s="74"/>
      <c r="G20" s="69"/>
      <c r="M20" s="12"/>
    </row>
    <row r="21" spans="1:13" s="11" customFormat="1" ht="15" x14ac:dyDescent="0.25">
      <c r="A21" s="21" t="s">
        <v>9</v>
      </c>
      <c r="B21" s="25">
        <f>SUM(B22:B25)</f>
        <v>3.5</v>
      </c>
      <c r="C21" s="25">
        <f>SUM(C22:C25)</f>
        <v>5</v>
      </c>
      <c r="D21" s="16"/>
      <c r="E21" s="77"/>
      <c r="F21" s="74"/>
      <c r="G21" s="69"/>
      <c r="M21" s="12"/>
    </row>
    <row r="22" spans="1:13" s="11" customFormat="1" ht="15" x14ac:dyDescent="0.25">
      <c r="A22" s="23" t="s">
        <v>10</v>
      </c>
      <c r="B22" s="14">
        <v>3.5</v>
      </c>
      <c r="C22" s="14">
        <v>5</v>
      </c>
      <c r="D22" s="16"/>
      <c r="E22" s="76"/>
      <c r="F22" s="63"/>
      <c r="G22" s="69"/>
      <c r="M22" s="12"/>
    </row>
    <row r="23" spans="1:13" s="11" customFormat="1" ht="15" x14ac:dyDescent="0.25">
      <c r="A23" s="76"/>
      <c r="B23" s="63"/>
      <c r="C23" s="64"/>
      <c r="D23" s="16"/>
      <c r="E23" s="76"/>
      <c r="F23" s="63"/>
      <c r="G23" s="78"/>
      <c r="M23" s="12"/>
    </row>
    <row r="24" spans="1:13" s="11" customFormat="1" ht="15" x14ac:dyDescent="0.25">
      <c r="A24" s="80"/>
      <c r="B24" s="63"/>
      <c r="C24" s="63"/>
      <c r="D24" s="16"/>
      <c r="F24" s="14"/>
      <c r="G24" s="51"/>
      <c r="M24" s="12"/>
    </row>
    <row r="25" spans="1:13" s="11" customFormat="1" ht="12" customHeight="1" x14ac:dyDescent="0.25">
      <c r="A25" s="23"/>
      <c r="B25" s="20"/>
      <c r="C25" s="20"/>
      <c r="D25" s="16"/>
      <c r="E25" s="10" t="s">
        <v>11</v>
      </c>
      <c r="F25" s="8">
        <f>F26+F27+F28+F29</f>
        <v>158.19999999999999</v>
      </c>
      <c r="G25" s="8">
        <f>SUM(G26:G31)</f>
        <v>150</v>
      </c>
      <c r="M25" s="12"/>
    </row>
    <row r="26" spans="1:13" s="11" customFormat="1" ht="12.75" customHeight="1" x14ac:dyDescent="0.25">
      <c r="A26" s="26" t="s">
        <v>12</v>
      </c>
      <c r="B26" s="27">
        <f>SUM(B27:B29)</f>
        <v>107.86</v>
      </c>
      <c r="C26" s="27">
        <f>SUM(C27:C29)</f>
        <v>110</v>
      </c>
      <c r="D26" s="16"/>
      <c r="E26" s="18"/>
      <c r="F26" s="17"/>
      <c r="G26" s="17"/>
      <c r="M26" s="12"/>
    </row>
    <row r="27" spans="1:13" s="11" customFormat="1" ht="12.75" customHeight="1" x14ac:dyDescent="0.25">
      <c r="A27" s="13" t="s">
        <v>14</v>
      </c>
      <c r="B27" s="14">
        <v>107.86</v>
      </c>
      <c r="C27" s="14">
        <v>110</v>
      </c>
      <c r="D27" s="16"/>
      <c r="E27" s="68" t="s">
        <v>51</v>
      </c>
      <c r="F27" s="74">
        <v>158.19999999999999</v>
      </c>
      <c r="G27" s="79">
        <v>150</v>
      </c>
      <c r="M27" s="12"/>
    </row>
    <row r="28" spans="1:13" s="11" customFormat="1" ht="15" x14ac:dyDescent="0.25">
      <c r="A28" s="68"/>
      <c r="B28" s="63"/>
      <c r="C28" s="63"/>
      <c r="D28" s="16"/>
      <c r="E28" s="77"/>
      <c r="F28" s="74"/>
      <c r="G28" s="79"/>
      <c r="M28" s="12"/>
    </row>
    <row r="29" spans="1:13" s="11" customFormat="1" ht="15" x14ac:dyDescent="0.25">
      <c r="B29" s="14"/>
      <c r="C29" s="14"/>
      <c r="D29" s="16"/>
      <c r="E29" s="65"/>
      <c r="F29" s="74"/>
      <c r="G29" s="79"/>
      <c r="M29" s="12"/>
    </row>
    <row r="30" spans="1:13" s="11" customFormat="1" ht="15" x14ac:dyDescent="0.25">
      <c r="A30" s="10" t="s">
        <v>13</v>
      </c>
      <c r="B30" s="27">
        <f>SUM(B31:B34)</f>
        <v>820.5</v>
      </c>
      <c r="C30" s="27">
        <f>SUM(C31:C34)</f>
        <v>1000</v>
      </c>
      <c r="D30" s="16"/>
      <c r="E30" s="62"/>
      <c r="F30" s="74"/>
      <c r="G30" s="74"/>
      <c r="M30" s="12"/>
    </row>
    <row r="31" spans="1:13" s="11" customFormat="1" ht="15" x14ac:dyDescent="0.25">
      <c r="A31" s="13" t="s">
        <v>34</v>
      </c>
      <c r="B31" s="14">
        <v>820.5</v>
      </c>
      <c r="C31" s="14">
        <v>1000</v>
      </c>
      <c r="D31" s="16"/>
      <c r="E31" s="16"/>
      <c r="F31" s="17"/>
      <c r="G31" s="17"/>
      <c r="M31" s="12"/>
    </row>
    <row r="32" spans="1:13" s="11" customFormat="1" ht="15" x14ac:dyDescent="0.25">
      <c r="A32" s="76"/>
      <c r="B32" s="63"/>
      <c r="C32" s="64"/>
      <c r="D32" s="16"/>
      <c r="E32" s="10" t="s">
        <v>15</v>
      </c>
      <c r="F32" s="8">
        <f>SUM(F33:F34)</f>
        <v>0</v>
      </c>
      <c r="G32" s="8">
        <f>SUM(G33:G34)</f>
        <v>0</v>
      </c>
      <c r="M32" s="12"/>
    </row>
    <row r="33" spans="1:13" s="11" customFormat="1" ht="15" x14ac:dyDescent="0.25">
      <c r="A33" s="73" t="s">
        <v>46</v>
      </c>
      <c r="B33" s="63"/>
      <c r="C33" s="63"/>
      <c r="D33" s="16"/>
      <c r="E33" s="81"/>
      <c r="F33" s="82"/>
      <c r="G33" s="83"/>
      <c r="M33" s="12"/>
    </row>
    <row r="34" spans="1:13" s="32" customFormat="1" ht="14.25" customHeight="1" x14ac:dyDescent="0.25">
      <c r="A34" s="13"/>
      <c r="B34" s="14"/>
      <c r="C34" s="14"/>
      <c r="D34" s="16"/>
      <c r="E34" s="16"/>
      <c r="F34" s="17"/>
      <c r="G34" s="17"/>
      <c r="M34" s="33"/>
    </row>
    <row r="35" spans="1:13" s="11" customFormat="1" ht="15" x14ac:dyDescent="0.25">
      <c r="A35" s="28" t="s">
        <v>16</v>
      </c>
      <c r="B35" s="29">
        <f>B5+B14+B21+B26+B30</f>
        <v>12580.710000000001</v>
      </c>
      <c r="C35" s="29">
        <f>C5+C14+C21+C26+C30</f>
        <v>7400</v>
      </c>
      <c r="D35" s="30"/>
      <c r="E35" s="28" t="s">
        <v>16</v>
      </c>
      <c r="F35" s="31">
        <f>F5+F25+F14+F32</f>
        <v>15028.28</v>
      </c>
      <c r="G35" s="31">
        <f>G5+G25+G14+G32</f>
        <v>7400</v>
      </c>
      <c r="M35" s="12"/>
    </row>
    <row r="36" spans="1:13" s="11" customFormat="1" ht="12.75" customHeight="1" x14ac:dyDescent="0.25">
      <c r="B36" s="34"/>
      <c r="C36" s="34"/>
      <c r="D36" s="16"/>
      <c r="F36" s="34"/>
      <c r="G36" s="34"/>
      <c r="M36" s="12"/>
    </row>
    <row r="37" spans="1:13" s="11" customFormat="1" ht="12.75" customHeight="1" x14ac:dyDescent="0.25">
      <c r="A37" s="53"/>
      <c r="B37" s="54"/>
      <c r="C37" s="61"/>
      <c r="D37" s="55"/>
      <c r="E37" s="53"/>
      <c r="F37" s="52"/>
      <c r="G37" s="52"/>
      <c r="M37" s="12"/>
    </row>
    <row r="38" spans="1:13" s="11" customFormat="1" ht="12.75" customHeight="1" x14ac:dyDescent="0.25">
      <c r="A38" s="28" t="s">
        <v>19</v>
      </c>
      <c r="B38" s="31">
        <f>F40-B35</f>
        <v>2447.5699999999997</v>
      </c>
      <c r="C38" s="31">
        <f>G35-C35</f>
        <v>0</v>
      </c>
      <c r="D38" s="35"/>
      <c r="E38" s="28" t="s">
        <v>20</v>
      </c>
      <c r="F38" s="31"/>
      <c r="G38" s="31"/>
      <c r="M38" s="12"/>
    </row>
    <row r="39" spans="1:13" s="11" customFormat="1" ht="12.75" customHeight="1" x14ac:dyDescent="0.25">
      <c r="B39" s="34"/>
      <c r="C39" s="34"/>
      <c r="D39" s="16"/>
      <c r="F39" s="34"/>
      <c r="G39" s="34"/>
      <c r="M39" s="12"/>
    </row>
    <row r="40" spans="1:13" s="11" customFormat="1" ht="12.75" customHeight="1" x14ac:dyDescent="0.25">
      <c r="A40" s="38" t="s">
        <v>21</v>
      </c>
      <c r="B40" s="39">
        <f>B35+B38</f>
        <v>15028.28</v>
      </c>
      <c r="C40" s="39">
        <f>C35+C38</f>
        <v>7400</v>
      </c>
      <c r="D40" s="40"/>
      <c r="E40" s="38" t="s">
        <v>22</v>
      </c>
      <c r="F40" s="39">
        <f>F35</f>
        <v>15028.28</v>
      </c>
      <c r="G40" s="39">
        <f>G35+G38</f>
        <v>7400</v>
      </c>
      <c r="M40" s="12"/>
    </row>
    <row r="41" spans="1:13" s="32" customFormat="1" ht="12.75" customHeight="1" x14ac:dyDescent="0.25">
      <c r="A41" s="11"/>
      <c r="B41" s="11"/>
      <c r="C41" s="11"/>
      <c r="D41" s="11"/>
      <c r="E41" s="11"/>
      <c r="F41" s="11"/>
      <c r="G41" s="11"/>
      <c r="J41" s="11"/>
      <c r="M41" s="33"/>
    </row>
    <row r="42" spans="1:13" s="11" customFormat="1" ht="12.75" customHeight="1" x14ac:dyDescent="0.25">
      <c r="A42" s="59" t="s">
        <v>45</v>
      </c>
      <c r="B42" s="56">
        <f>B43</f>
        <v>14236.94</v>
      </c>
      <c r="C42" s="56">
        <f>C43</f>
        <v>6000</v>
      </c>
      <c r="D42" s="57"/>
      <c r="E42" s="58" t="s">
        <v>17</v>
      </c>
      <c r="F42" s="56">
        <f>F43+F45</f>
        <v>14236.94</v>
      </c>
      <c r="G42" s="56">
        <f>G43</f>
        <v>6000</v>
      </c>
    </row>
    <row r="43" spans="1:13" s="11" customFormat="1" ht="12.75" customHeight="1" x14ac:dyDescent="0.25">
      <c r="A43" s="60" t="s">
        <v>44</v>
      </c>
      <c r="B43" s="14">
        <v>14236.94</v>
      </c>
      <c r="C43" s="51">
        <v>6000</v>
      </c>
      <c r="D43" s="16"/>
      <c r="E43" s="19" t="s">
        <v>18</v>
      </c>
      <c r="F43" s="20">
        <v>14236.94</v>
      </c>
      <c r="G43" s="20">
        <v>6000</v>
      </c>
    </row>
    <row r="44" spans="1:13" s="11" customFormat="1" ht="15" x14ac:dyDescent="0.25">
      <c r="A44" s="28" t="s">
        <v>16</v>
      </c>
      <c r="B44" s="29">
        <f>B43</f>
        <v>14236.94</v>
      </c>
      <c r="C44" s="29">
        <f>C42</f>
        <v>6000</v>
      </c>
      <c r="D44" s="32"/>
      <c r="E44" s="28" t="s">
        <v>16</v>
      </c>
      <c r="F44" s="31">
        <f>F42</f>
        <v>14236.94</v>
      </c>
      <c r="G44" s="31">
        <f>G42</f>
        <v>6000</v>
      </c>
    </row>
    <row r="45" spans="1:13" s="32" customFormat="1" ht="15" x14ac:dyDescent="0.25">
      <c r="A45" s="1"/>
      <c r="B45" s="36"/>
      <c r="C45" s="36"/>
      <c r="D45" s="37"/>
      <c r="E45" s="1"/>
      <c r="F45" s="36"/>
      <c r="G45" s="36"/>
    </row>
    <row r="46" spans="1:13" s="11" customFormat="1" ht="15.75" x14ac:dyDescent="0.25">
      <c r="A46" s="38" t="s">
        <v>42</v>
      </c>
      <c r="B46" s="39">
        <f>B40+B44</f>
        <v>29265.22</v>
      </c>
      <c r="C46" s="39">
        <f>C40+C44</f>
        <v>13400</v>
      </c>
      <c r="D46" s="40"/>
      <c r="E46" s="38" t="s">
        <v>42</v>
      </c>
      <c r="F46" s="39">
        <f>F40+F44</f>
        <v>29265.22</v>
      </c>
      <c r="G46" s="39">
        <f>G40+G44</f>
        <v>13400</v>
      </c>
    </row>
    <row r="48" spans="1:13" s="43" customFormat="1" ht="15.75" hidden="1" x14ac:dyDescent="0.25">
      <c r="A48" s="1"/>
      <c r="B48" s="1"/>
      <c r="C48" s="1"/>
      <c r="E48" s="1"/>
      <c r="F48" s="1"/>
      <c r="G48" s="1"/>
      <c r="H48" s="1"/>
      <c r="M48" s="44"/>
    </row>
    <row r="49" hidden="1" x14ac:dyDescent="0.2"/>
    <row r="50" ht="12.75" hidden="1" customHeight="1" x14ac:dyDescent="0.2"/>
    <row r="51" hidden="1" x14ac:dyDescent="0.2"/>
    <row r="52" ht="12.75" hidden="1" customHeight="1" x14ac:dyDescent="0.2"/>
    <row r="53" hidden="1" x14ac:dyDescent="0.2"/>
    <row r="54" ht="12.75" hidden="1" customHeight="1" x14ac:dyDescent="0.2"/>
    <row r="55" hidden="1" x14ac:dyDescent="0.2"/>
    <row r="56" hidden="1" x14ac:dyDescent="0.2"/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7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2020</vt:lpstr>
      <vt:lpstr>BUDGET PREVISIONNEL 2021</vt:lpstr>
      <vt:lpstr>'BUDGET 2020'!Zone_d_impression</vt:lpstr>
      <vt:lpstr>'BUDGET PREVISIONNEL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</dc:creator>
  <cp:lastModifiedBy>sylvain</cp:lastModifiedBy>
  <cp:lastPrinted>2020-02-07T00:19:31Z</cp:lastPrinted>
  <dcterms:created xsi:type="dcterms:W3CDTF">2019-02-01T21:28:54Z</dcterms:created>
  <dcterms:modified xsi:type="dcterms:W3CDTF">2021-07-01T20:35:21Z</dcterms:modified>
</cp:coreProperties>
</file>